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4. NİSAN\"/>
    </mc:Choice>
  </mc:AlternateContent>
  <xr:revisionPtr revIDLastSave="0" documentId="13_ncr:1_{DA82BF99-C498-437F-8375-3E72CF9BBCB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<sst xmlns="http://schemas.openxmlformats.org/spreadsheetml/2006/main" count="60" uniqueCount="50">
  <si>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</si>
  <si>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</si>
  <si>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</si>
  <si>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</si>
  <si>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</si>
  <si>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</si>
  <si>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</si>
  <si>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</si>
  <si>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</si>
  <si>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</si>
  <si>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</si>
  <si>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</si>
  <si>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</si>
  <si>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</si>
  <si>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</si>
  <si>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</si>
  <si>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</si>
  <si>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</si>
  <si>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</si>
  <si>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</si>
  <si>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</si>
  <si>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</si>
  <si>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</si>
  <si>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</si>
  <si>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</si>
  <si>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</si>
  <si>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</si>
  <si>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</si>
  <si>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</si>
  <si>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</si>
  <si>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</si>
  <si>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</si>
  <si>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</si>
  <si>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</si>
  <si>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</si>
  <si>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</si>
  <si>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HASAN YILDIRIM</t>
  </si>
  <si>
    <t>EGE SEFERİ</t>
  </si>
  <si>
    <t>42 ATG 309</t>
  </si>
  <si>
    <t>ÜNSAL FİDAN</t>
  </si>
  <si>
    <t>SEZERLER DEMİR</t>
  </si>
  <si>
    <t>KARACAN BORU PROFİL</t>
  </si>
  <si>
    <t>FERİT AHMET RODOS</t>
  </si>
  <si>
    <t>30,04,2024</t>
  </si>
  <si>
    <t>İZMİR ESMATİK ALIMI</t>
  </si>
  <si>
    <t>YENİ AÇILAN OTOBAN</t>
  </si>
  <si>
    <t>ES MATİK 5 ADET</t>
  </si>
  <si>
    <t>27500+20 TESLİM ALINANA PARA</t>
  </si>
  <si>
    <t>TESLİM TESLİM ALINAN</t>
  </si>
  <si>
    <t>EKSİK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</si>
</sst>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7" zoomScaleNormal="100" zoomScaleSheetLayoutView="100" workbookViewId="0">
      <selection activeCell="E31" sqref="E3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36</v>
      </c>
      <c r="C2" s="54"/>
      <c r="D2" s="2" t="s">
        <v>2</v>
      </c>
      <c r="E2" s="55" t="s">
        <v>37</v>
      </c>
      <c r="F2" s="55"/>
      <c r="G2" s="55"/>
      <c r="H2" s="55"/>
      <c r="I2" s="55"/>
      <c r="J2" s="55"/>
      <c r="K2" s="3" t="s">
        <v>3</v>
      </c>
      <c r="L2" s="4">
        <f ca="1">TODAY()</f>
        <v>45414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43</v>
      </c>
      <c r="D5" s="11"/>
      <c r="E5" s="12">
        <v>6300</v>
      </c>
      <c r="F5" s="1"/>
      <c r="G5" s="13" t="str">
        <f t="shared" ref="G5" si="0">IF(A5="","",(A5))</f>
        <v>ÜNSAL FİDAN</v>
      </c>
      <c r="H5" s="12"/>
      <c r="I5" s="12">
        <v>6000</v>
      </c>
      <c r="J5" s="12"/>
      <c r="K5" s="12">
        <f>IF(G5="","",SUM(E5-H5-I5-J5))</f>
        <v>300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40</v>
      </c>
      <c r="B6" s="49"/>
      <c r="C6" s="10" t="s">
        <v>43</v>
      </c>
      <c r="D6" s="11"/>
      <c r="E6" s="12">
        <v>39150</v>
      </c>
      <c r="F6" s="1"/>
      <c r="G6" s="13" t="str">
        <f>IF(A6="","",(A6))</f>
        <v>SEZERLER DEMİR</v>
      </c>
      <c r="H6" s="12"/>
      <c r="I6" s="12"/>
      <c r="J6" s="12"/>
      <c r="K6" s="12">
        <f t="shared" ref="K6:K19" si="1">IF(G6="","",SUM(E6-H6-I6-J6))</f>
        <v>39150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 t="s">
        <v>41</v>
      </c>
      <c r="B7" s="49"/>
      <c r="C7" s="10" t="s">
        <v>43</v>
      </c>
      <c r="D7" s="11"/>
      <c r="E7" s="12">
        <v>12900</v>
      </c>
      <c r="F7" s="1"/>
      <c r="G7" s="13" t="str">
        <f>IF(A7="","",(A7))</f>
        <v>KARACAN BORU PROFİL</v>
      </c>
      <c r="H7" s="12">
        <v>12900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 t="s">
        <v>42</v>
      </c>
      <c r="B8" s="49"/>
      <c r="C8" s="10" t="s">
        <v>43</v>
      </c>
      <c r="D8" s="11"/>
      <c r="E8" s="12">
        <v>44020</v>
      </c>
      <c r="F8" s="1"/>
      <c r="G8" s="13" t="str">
        <f t="shared" ref="G8:G19" si="3">IF(A8="","",(A8))</f>
        <v>FERİT AHMET RODOS</v>
      </c>
      <c r="H8" s="12">
        <v>20000</v>
      </c>
      <c r="I8" s="12"/>
      <c r="J8" s="12"/>
      <c r="K8" s="12">
        <f t="shared" si="1"/>
        <v>24020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 t="s">
        <v>46</v>
      </c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 t="s">
        <v>47</v>
      </c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38</v>
      </c>
      <c r="C22" s="27"/>
      <c r="D22" s="16" t="s">
        <v>17</v>
      </c>
      <c r="E22" s="17">
        <f>SUM(E5:E21)</f>
        <v>102370</v>
      </c>
      <c r="F22" s="1"/>
      <c r="G22" s="16" t="s">
        <v>17</v>
      </c>
      <c r="H22" s="17">
        <f>SUM(H5:H21)</f>
        <v>37900</v>
      </c>
      <c r="I22" s="17">
        <f>SUM(I5:I21)</f>
        <v>6000</v>
      </c>
      <c r="J22" s="17">
        <f>SUM(J5:J21)</f>
        <v>0</v>
      </c>
      <c r="K22" s="17">
        <f>SUM(K5:K21)</f>
        <v>63470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22702</v>
      </c>
      <c r="D25" s="18">
        <v>24056</v>
      </c>
      <c r="E25" s="19">
        <f>IF(C25="","",SUM(D25-C25))</f>
        <v>1354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4880</v>
      </c>
      <c r="D26" s="21"/>
      <c r="E26" s="20">
        <f>IF(C26="","",SUM(C26/E25))</f>
        <v>3.6041358936484489</v>
      </c>
      <c r="F26" s="1"/>
      <c r="G26" s="11" t="s">
        <v>26</v>
      </c>
      <c r="H26" s="12">
        <v>4880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9702</v>
      </c>
      <c r="D27" s="21"/>
      <c r="E27" s="22">
        <f>SUM(C27/E22)</f>
        <v>9.4773859529158927E-2</v>
      </c>
      <c r="F27" s="1"/>
      <c r="G27" s="11" t="s">
        <v>28</v>
      </c>
      <c r="H27" s="12">
        <v>892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44</v>
      </c>
      <c r="H28" s="12">
        <v>3750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 t="s">
        <v>45</v>
      </c>
      <c r="H29" s="12">
        <v>180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9702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28198</v>
      </c>
      <c r="D36" s="1"/>
      <c r="E36" s="1"/>
      <c r="F36" s="1"/>
      <c r="G36" s="26" t="s">
        <v>31</v>
      </c>
      <c r="H36" s="15">
        <f>IF(H33="","",SUM(H22-H33))</f>
        <v>28198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36</v>
      </c>
      <c r="B38" s="58"/>
      <c r="C38" s="1"/>
      <c r="D38" s="1"/>
      <c r="E38" s="1"/>
      <c r="F38" s="1"/>
      <c r="G38" s="26" t="s">
        <v>48</v>
      </c>
      <c r="H38" s="15">
        <v>27520</v>
      </c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49</v>
      </c>
      <c r="H40" s="15">
        <f>SUM(H36-H38)</f>
        <v>678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2024-05-02T11:26:02Z</cp:lastPrinted>
  <dcterms:created xsi:type="dcterms:W3CDTF">2022-08-24T05:29:34Z</dcterms:created>
  <dcterms:modified xsi:type="dcterms:W3CDTF">2024-05-02T15:03:23Z</dcterms:modified>
</cp:coreProperties>
</file>